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egro.C\Desktop\"/>
    </mc:Choice>
  </mc:AlternateContent>
  <xr:revisionPtr revIDLastSave="0" documentId="8_{FF684561-D666-448C-B54C-9217562D40CE}" xr6:coauthVersionLast="47" xr6:coauthVersionMax="47" xr10:uidLastSave="{00000000-0000-0000-0000-000000000000}"/>
  <bookViews>
    <workbookView xWindow="28680" yWindow="-120" windowWidth="29040" windowHeight="17640" activeTab="5" xr2:uid="{00000000-000D-0000-FFFF-FFFF00000000}"/>
  </bookViews>
  <sheets>
    <sheet name="Montag" sheetId="7" r:id="rId1"/>
    <sheet name="Dienstag" sheetId="2" r:id="rId2"/>
    <sheet name="Mittwoch" sheetId="3" r:id="rId3"/>
    <sheet name="Donnerstag" sheetId="4" r:id="rId4"/>
    <sheet name="Freitag" sheetId="5" r:id="rId5"/>
    <sheet name="Samstag" sheetId="6" r:id="rId6"/>
  </sheets>
  <definedNames>
    <definedName name="_xlnm.Print_Area" localSheetId="1">Dienstag!$A$1:$Y$27</definedName>
    <definedName name="_xlnm.Print_Area" localSheetId="3">Donnerstag!$A$1:$Y$27</definedName>
    <definedName name="_xlnm.Print_Area" localSheetId="4">Freitag!$A$1:$Y$27</definedName>
    <definedName name="_xlnm.Print_Area" localSheetId="2">Mittwoch!$A$1:$Y$27</definedName>
    <definedName name="_xlnm.Print_Area" localSheetId="0">Montag!$A$1:$Y$27</definedName>
    <definedName name="_xlnm.Print_Area" localSheetId="5">Samstag!$A$1:$Y$27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24" i="7" l="1"/>
  <c r="W24" i="7"/>
  <c r="Y23" i="7"/>
  <c r="W23" i="7"/>
  <c r="Y22" i="7"/>
  <c r="W22" i="7"/>
  <c r="Y21" i="7"/>
  <c r="W21" i="7"/>
  <c r="Y20" i="7"/>
  <c r="W20" i="7"/>
  <c r="Y19" i="7"/>
  <c r="W19" i="7"/>
  <c r="Y18" i="7"/>
  <c r="W18" i="7"/>
  <c r="Y17" i="7"/>
  <c r="W17" i="7"/>
  <c r="Y24" i="2"/>
  <c r="W24" i="2"/>
  <c r="Y23" i="2"/>
  <c r="W23" i="2"/>
  <c r="Y22" i="2"/>
  <c r="W22" i="2"/>
  <c r="Y21" i="2"/>
  <c r="W21" i="2"/>
  <c r="Y20" i="2"/>
  <c r="W20" i="2"/>
  <c r="Y19" i="2"/>
  <c r="W19" i="2"/>
  <c r="Y18" i="2"/>
  <c r="W18" i="2"/>
  <c r="Y17" i="2"/>
  <c r="W17" i="2"/>
  <c r="Y24" i="3"/>
  <c r="Y23" i="3"/>
  <c r="Y22" i="3"/>
  <c r="Y21" i="3"/>
  <c r="Y20" i="3"/>
  <c r="Y19" i="3"/>
  <c r="Y18" i="3"/>
  <c r="Y17" i="3"/>
  <c r="W19" i="6"/>
  <c r="W27" i="6"/>
  <c r="U27" i="6"/>
  <c r="W27" i="5" l="1"/>
  <c r="U24" i="6"/>
  <c r="U27" i="5"/>
  <c r="W27" i="4"/>
  <c r="U27" i="4"/>
  <c r="W24" i="3"/>
  <c r="U24" i="3"/>
  <c r="W23" i="3"/>
  <c r="U23" i="3"/>
  <c r="W22" i="3"/>
  <c r="U22" i="3"/>
  <c r="W21" i="3"/>
  <c r="U21" i="3"/>
  <c r="W20" i="3"/>
  <c r="U20" i="3"/>
  <c r="W19" i="3"/>
  <c r="U19" i="3"/>
  <c r="W18" i="3"/>
  <c r="U18" i="3"/>
  <c r="W17" i="3"/>
  <c r="U17" i="3"/>
  <c r="W21" i="5"/>
  <c r="W22" i="5"/>
  <c r="W23" i="5"/>
  <c r="W24" i="5"/>
  <c r="U20" i="7"/>
  <c r="U19" i="7"/>
  <c r="U18" i="7"/>
  <c r="U17" i="7"/>
  <c r="U17" i="2"/>
  <c r="U18" i="2"/>
  <c r="U19" i="2"/>
  <c r="U20" i="2"/>
  <c r="U17" i="4"/>
  <c r="W17" i="4"/>
  <c r="Y17" i="4"/>
  <c r="U18" i="4"/>
  <c r="W18" i="4"/>
  <c r="Y18" i="4"/>
  <c r="U19" i="4"/>
  <c r="W19" i="4"/>
  <c r="Y19" i="4"/>
  <c r="U20" i="4"/>
  <c r="W20" i="4"/>
  <c r="Y20" i="4"/>
  <c r="Y21" i="4"/>
  <c r="Y22" i="4"/>
  <c r="Y23" i="4"/>
  <c r="Y24" i="4"/>
  <c r="U17" i="5"/>
  <c r="W17" i="5"/>
  <c r="Y17" i="5"/>
  <c r="U18" i="5"/>
  <c r="W18" i="5"/>
  <c r="Y18" i="5"/>
  <c r="U19" i="5"/>
  <c r="W19" i="5"/>
  <c r="Y19" i="5"/>
  <c r="U20" i="5"/>
  <c r="W20" i="5"/>
  <c r="Y20" i="5"/>
  <c r="Y21" i="5"/>
  <c r="Y22" i="5"/>
  <c r="Y23" i="5"/>
  <c r="Y24" i="5"/>
  <c r="U17" i="6"/>
  <c r="W17" i="6"/>
  <c r="Y17" i="6"/>
  <c r="U18" i="6"/>
  <c r="W18" i="6"/>
  <c r="Y18" i="6"/>
  <c r="U19" i="6"/>
  <c r="Y19" i="6"/>
  <c r="U20" i="6"/>
  <c r="W20" i="6"/>
  <c r="Y20" i="6"/>
  <c r="U21" i="6"/>
  <c r="W21" i="6"/>
  <c r="Y21" i="6"/>
  <c r="U22" i="6"/>
  <c r="W22" i="6"/>
  <c r="Y22" i="6"/>
  <c r="U23" i="6"/>
  <c r="W23" i="6"/>
  <c r="Y23" i="6"/>
  <c r="W24" i="6"/>
  <c r="Y24" i="6"/>
</calcChain>
</file>

<file path=xl/sharedStrings.xml><?xml version="1.0" encoding="utf-8"?>
<sst xmlns="http://schemas.openxmlformats.org/spreadsheetml/2006/main" count="298" uniqueCount="50">
  <si>
    <t>Leipziger Verlags- und Druckereigesellschaft mbH &amp; Co. KG</t>
  </si>
  <si>
    <t>VIVA Programm-Steuerdaten</t>
  </si>
  <si>
    <t>Versanddaten</t>
  </si>
  <si>
    <t>Erscheinungstag</t>
  </si>
  <si>
    <t>Tag</t>
  </si>
  <si>
    <t>Mon.</t>
  </si>
  <si>
    <t>Jahr</t>
  </si>
  <si>
    <t>WT</t>
  </si>
  <si>
    <t>M</t>
  </si>
  <si>
    <t>o</t>
  </si>
  <si>
    <t>Wochentags-ID</t>
  </si>
  <si>
    <t>1-6</t>
  </si>
  <si>
    <t>Zahl für Paketermittlung</t>
  </si>
  <si>
    <t>VIVA</t>
  </si>
  <si>
    <t>Zeitungs-</t>
  </si>
  <si>
    <t>Beilagen</t>
  </si>
  <si>
    <t>Gesamt-</t>
  </si>
  <si>
    <t xml:space="preserve">Stückzahl </t>
  </si>
  <si>
    <t xml:space="preserve">Gewicht </t>
  </si>
  <si>
    <t xml:space="preserve">Paketgewicht </t>
  </si>
  <si>
    <t>Ausgabe</t>
  </si>
  <si>
    <t>umfänge</t>
  </si>
  <si>
    <t>je Vollpaket</t>
  </si>
  <si>
    <t>Zeitungen ohne ES Beilagen</t>
  </si>
  <si>
    <t>Zeitungen inkl. VP + Beilagen</t>
  </si>
  <si>
    <t>Zeitungen inkl. VP+Beilagen</t>
  </si>
  <si>
    <t>Hinweise:</t>
  </si>
  <si>
    <t>(Seiten)</t>
  </si>
  <si>
    <t>(gerundet, in g)</t>
  </si>
  <si>
    <r>
      <t>(</t>
    </r>
    <r>
      <rPr>
        <i/>
        <sz val="10"/>
        <rFont val="Arial"/>
        <family val="2"/>
      </rPr>
      <t>in kg)</t>
    </r>
  </si>
  <si>
    <t>1010 - City</t>
  </si>
  <si>
    <t>1120 - BOG</t>
  </si>
  <si>
    <t>1200 - DZE</t>
  </si>
  <si>
    <t>1210 - MTK</t>
  </si>
  <si>
    <t>2220 - OAZ</t>
  </si>
  <si>
    <t>2230 - DAZ</t>
  </si>
  <si>
    <t>2240 - OVZ</t>
  </si>
  <si>
    <t>2260 - TZ</t>
  </si>
  <si>
    <t xml:space="preserve">Ausgestellt:                                                                                        </t>
  </si>
  <si>
    <t>Datum/Zeichen</t>
  </si>
  <si>
    <t>Erfaßt:</t>
  </si>
  <si>
    <t>D</t>
  </si>
  <si>
    <t>i</t>
  </si>
  <si>
    <t>F</t>
  </si>
  <si>
    <t>r</t>
  </si>
  <si>
    <t>S</t>
  </si>
  <si>
    <t>a</t>
  </si>
  <si>
    <t>,</t>
  </si>
  <si>
    <t>(in kg)</t>
  </si>
  <si>
    <t>C. Negro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</si>
</sst>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2" x14ac:knownFonts="1">
    <font>
      <sz val="10"/>
      <name val="Arial"/>
    </font>
    <font>
      <b/>
      <sz val="10"/>
      <name val="Arial"/>
      <family val="2"/>
    </font>
    <font>
      <b/>
      <i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6"/>
      <name val="Arial"/>
      <family val="2"/>
    </font>
    <font>
      <sz val="12"/>
      <name val="Arial"/>
      <family val="2"/>
    </font>
    <font>
      <sz val="16"/>
      <name val="Times New Roman"/>
      <family val="1"/>
    </font>
    <font>
      <b/>
      <sz val="8"/>
      <name val="Arial"/>
      <family val="2"/>
    </font>
    <font>
      <b/>
      <sz val="11"/>
      <name val="Arial"/>
      <family val="2"/>
    </font>
    <font>
      <sz val="7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i/>
      <sz val="12"/>
      <name val="Arial"/>
      <family val="2"/>
    </font>
    <font>
      <sz val="9"/>
      <name val="Arial"/>
      <family val="2"/>
    </font>
    <font>
      <b/>
      <sz val="20"/>
      <name val="Arial"/>
      <family val="2"/>
    </font>
    <font>
      <b/>
      <sz val="16"/>
      <name val="Arial"/>
      <family val="2"/>
    </font>
    <font>
      <i/>
      <sz val="10"/>
      <name val="Arial"/>
      <family val="2"/>
    </font>
    <font>
      <sz val="16"/>
      <name val="Arial"/>
      <family val="2"/>
    </font>
    <font>
      <b/>
      <sz val="24"/>
      <color indexed="10"/>
      <name val="Arial"/>
      <family val="2"/>
    </font>
    <font>
      <b/>
      <sz val="10"/>
      <color indexed="10"/>
      <name val="Arial"/>
      <family val="2"/>
    </font>
    <font>
      <sz val="11"/>
      <color indexed="10"/>
      <name val="Arial"/>
      <family val="2"/>
    </font>
    <font>
      <sz val="10"/>
      <color indexed="10"/>
      <name val="Arial"/>
      <family val="2"/>
    </font>
    <font>
      <b/>
      <sz val="18"/>
      <color rgb="FFFF0000"/>
      <name val="Arial"/>
      <family val="2"/>
    </font>
    <font>
      <b/>
      <sz val="28"/>
      <color rgb="FFFF0000"/>
      <name val="Arial"/>
      <family val="2"/>
    </font>
    <font>
      <sz val="28"/>
      <color rgb="FFFF0000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20"/>
      <color theme="1"/>
      <name val="Arial"/>
      <family val="2"/>
    </font>
    <font>
      <b/>
      <sz val="16"/>
      <color theme="1"/>
      <name val="Arial"/>
      <family val="2"/>
    </font>
    <font>
      <sz val="24"/>
      <color rgb="FFFF0000"/>
      <name val="Arial"/>
      <family val="2"/>
    </font>
    <font>
      <b/>
      <sz val="16"/>
      <color rgb="FFFF0000"/>
      <name val="Arial"/>
      <family val="2"/>
    </font>
    <font>
      <b/>
      <sz val="12"/>
      <color rgb="FFFF0000"/>
      <name val="Arial"/>
      <family val="2"/>
    </font>
    <font>
      <sz val="10"/>
      <color rgb="FFFF0000"/>
      <name val="Arial"/>
      <family val="2"/>
    </font>
    <font>
      <b/>
      <sz val="20"/>
      <color rgb="FFFF0000"/>
      <name val="Arial"/>
      <family val="2"/>
    </font>
    <font>
      <sz val="16"/>
      <color rgb="FFFF0000"/>
      <name val="Arial"/>
      <family val="2"/>
    </font>
    <font>
      <sz val="11"/>
      <color rgb="FFFF0000"/>
      <name val="Arial"/>
      <family val="2"/>
    </font>
    <font>
      <b/>
      <sz val="22"/>
      <color rgb="FFFF0000"/>
      <name val="Arial"/>
      <family val="2"/>
    </font>
    <font>
      <sz val="20"/>
      <color rgb="FFFF0000"/>
      <name val="Arial"/>
      <family val="2"/>
    </font>
    <font>
      <sz val="18"/>
      <color rgb="FFFF0000"/>
      <name val="Arial"/>
      <family val="2"/>
    </font>
    <font>
      <b/>
      <sz val="24"/>
      <color rgb="FFFF0000"/>
      <name val="Arial"/>
      <family val="2"/>
    </font>
    <font>
      <sz val="26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7">
    <xf numFmtId="0" fontId="0" fillId="0" borderId="0" xfId="0"/>
    <xf numFmtId="0" fontId="0" fillId="0" borderId="1" xfId="0" applyBorder="1"/>
    <xf numFmtId="0" fontId="0" fillId="0" borderId="2" xfId="0" applyBorder="1" applyAlignment="1">
      <alignment horizontal="centerContinuous"/>
    </xf>
    <xf numFmtId="0" fontId="0" fillId="0" borderId="3" xfId="0" applyBorder="1" applyAlignment="1">
      <alignment horizontal="centerContinuous"/>
    </xf>
    <xf numFmtId="0" fontId="0" fillId="0" borderId="0" xfId="0" applyAlignment="1">
      <alignment horizontal="centerContinuous"/>
    </xf>
    <xf numFmtId="0" fontId="0" fillId="0" borderId="4" xfId="0" applyBorder="1"/>
    <xf numFmtId="0" fontId="0" fillId="0" borderId="5" xfId="0" applyBorder="1"/>
    <xf numFmtId="0" fontId="0" fillId="0" borderId="5" xfId="0" applyBorder="1" applyAlignment="1">
      <alignment horizontal="centerContinuous"/>
    </xf>
    <xf numFmtId="0" fontId="0" fillId="0" borderId="6" xfId="0" applyBorder="1" applyAlignment="1">
      <alignment horizontal="centerContinuous"/>
    </xf>
    <xf numFmtId="0" fontId="0" fillId="0" borderId="7" xfId="0" applyBorder="1"/>
    <xf numFmtId="0" fontId="0" fillId="0" borderId="1" xfId="0" applyBorder="1" applyAlignment="1">
      <alignment horizontal="centerContinuous"/>
    </xf>
    <xf numFmtId="0" fontId="4" fillId="0" borderId="5" xfId="0" applyFont="1" applyBorder="1" applyAlignment="1">
      <alignment horizontal="centerContinuous"/>
    </xf>
    <xf numFmtId="0" fontId="4" fillId="0" borderId="2" xfId="0" applyFont="1" applyBorder="1"/>
    <xf numFmtId="0" fontId="4" fillId="0" borderId="8" xfId="0" applyFont="1" applyBorder="1"/>
    <xf numFmtId="0" fontId="4" fillId="0" borderId="0" xfId="0" applyFont="1"/>
    <xf numFmtId="0" fontId="4" fillId="0" borderId="4" xfId="0" applyFont="1" applyBorder="1" applyAlignment="1">
      <alignment horizontal="centerContinuous"/>
    </xf>
    <xf numFmtId="0" fontId="4" fillId="0" borderId="6" xfId="0" applyFont="1" applyBorder="1" applyAlignment="1">
      <alignment horizontal="centerContinuous"/>
    </xf>
    <xf numFmtId="0" fontId="0" fillId="0" borderId="4" xfId="0" applyBorder="1" applyAlignment="1">
      <alignment horizontal="centerContinuous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right"/>
    </xf>
    <xf numFmtId="0" fontId="7" fillId="0" borderId="5" xfId="0" applyFont="1" applyBorder="1"/>
    <xf numFmtId="0" fontId="11" fillId="0" borderId="4" xfId="0" quotePrefix="1" applyFont="1" applyBorder="1" applyAlignment="1">
      <alignment horizontal="centerContinuous"/>
    </xf>
    <xf numFmtId="0" fontId="11" fillId="0" borderId="10" xfId="0" applyFont="1" applyBorder="1" applyAlignment="1">
      <alignment horizontal="centerContinuous"/>
    </xf>
    <xf numFmtId="0" fontId="6" fillId="0" borderId="11" xfId="0" applyFont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0" xfId="0" applyAlignment="1">
      <alignment vertical="center"/>
    </xf>
    <xf numFmtId="0" fontId="14" fillId="0" borderId="2" xfId="0" applyFont="1" applyBorder="1" applyAlignment="1">
      <alignment horizontal="centerContinuous"/>
    </xf>
    <xf numFmtId="0" fontId="1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1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12" fillId="0" borderId="0" xfId="0" applyFont="1" applyAlignment="1">
      <alignment horizontal="centerContinuous" vertical="top"/>
    </xf>
    <xf numFmtId="0" fontId="13" fillId="0" borderId="0" xfId="0" applyFont="1" applyAlignment="1">
      <alignment horizontal="centerContinuous" vertical="top"/>
    </xf>
    <xf numFmtId="0" fontId="2" fillId="0" borderId="0" xfId="0" quotePrefix="1" applyFont="1" applyAlignment="1">
      <alignment horizontal="centerContinuous" vertical="top"/>
    </xf>
    <xf numFmtId="0" fontId="2" fillId="0" borderId="0" xfId="0" applyFont="1" applyAlignment="1">
      <alignment vertical="top"/>
    </xf>
    <xf numFmtId="0" fontId="1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16" fontId="1" fillId="0" borderId="0" xfId="0" applyNumberFormat="1" applyFont="1" applyAlignment="1">
      <alignment vertical="top"/>
    </xf>
    <xf numFmtId="0" fontId="9" fillId="0" borderId="0" xfId="0" applyFont="1"/>
    <xf numFmtId="0" fontId="4" fillId="0" borderId="12" xfId="0" applyFont="1" applyBorder="1" applyAlignment="1">
      <alignment horizontal="right"/>
    </xf>
    <xf numFmtId="16" fontId="14" fillId="0" borderId="0" xfId="0" quotePrefix="1" applyNumberFormat="1" applyFont="1" applyAlignment="1">
      <alignment vertical="top"/>
    </xf>
    <xf numFmtId="0" fontId="15" fillId="0" borderId="0" xfId="0" applyFont="1"/>
    <xf numFmtId="0" fontId="16" fillId="0" borderId="13" xfId="0" applyFont="1" applyBorder="1" applyAlignment="1">
      <alignment horizontal="center"/>
    </xf>
    <xf numFmtId="0" fontId="16" fillId="0" borderId="14" xfId="0" applyFont="1" applyBorder="1" applyAlignment="1">
      <alignment horizontal="center"/>
    </xf>
    <xf numFmtId="0" fontId="16" fillId="0" borderId="15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4" fillId="0" borderId="0" xfId="0" applyFont="1" applyAlignment="1">
      <alignment horizontal="center"/>
    </xf>
    <xf numFmtId="0" fontId="10" fillId="0" borderId="0" xfId="0" applyFont="1" applyAlignment="1">
      <alignment horizontal="centerContinuous"/>
    </xf>
    <xf numFmtId="0" fontId="10" fillId="0" borderId="0" xfId="0" applyFont="1" applyAlignment="1">
      <alignment horizontal="centerContinuous" vertical="top"/>
    </xf>
    <xf numFmtId="0" fontId="5" fillId="0" borderId="0" xfId="0" applyFont="1" applyAlignment="1">
      <alignment horizontal="centerContinuous" vertical="top"/>
    </xf>
    <xf numFmtId="0" fontId="16" fillId="0" borderId="0" xfId="0" applyFont="1"/>
    <xf numFmtId="0" fontId="16" fillId="0" borderId="17" xfId="0" applyFont="1" applyBorder="1"/>
    <xf numFmtId="0" fontId="17" fillId="2" borderId="12" xfId="0" applyFont="1" applyFill="1" applyBorder="1" applyAlignment="1">
      <alignment horizontal="center"/>
    </xf>
    <xf numFmtId="0" fontId="17" fillId="2" borderId="9" xfId="0" applyFont="1" applyFill="1" applyBorder="1" applyAlignment="1">
      <alignment horizontal="center"/>
    </xf>
    <xf numFmtId="0" fontId="17" fillId="2" borderId="18" xfId="0" applyFont="1" applyFill="1" applyBorder="1" applyAlignment="1">
      <alignment horizontal="center"/>
    </xf>
    <xf numFmtId="1" fontId="16" fillId="2" borderId="18" xfId="0" applyNumberFormat="1" applyFont="1" applyFill="1" applyBorder="1"/>
    <xf numFmtId="0" fontId="14" fillId="0" borderId="5" xfId="0" applyFont="1" applyBorder="1" applyAlignment="1">
      <alignment horizontal="center"/>
    </xf>
    <xf numFmtId="0" fontId="18" fillId="0" borderId="0" xfId="0" applyFont="1"/>
    <xf numFmtId="0" fontId="16" fillId="0" borderId="5" xfId="0" applyFont="1" applyBorder="1"/>
    <xf numFmtId="0" fontId="20" fillId="0" borderId="5" xfId="0" applyFont="1" applyBorder="1"/>
    <xf numFmtId="0" fontId="20" fillId="0" borderId="0" xfId="0" applyFont="1"/>
    <xf numFmtId="16" fontId="16" fillId="0" borderId="5" xfId="0" applyNumberFormat="1" applyFont="1" applyBorder="1"/>
    <xf numFmtId="14" fontId="16" fillId="0" borderId="5" xfId="0" applyNumberFormat="1" applyFont="1" applyBorder="1"/>
    <xf numFmtId="0" fontId="12" fillId="0" borderId="4" xfId="0" applyFont="1" applyBorder="1"/>
    <xf numFmtId="14" fontId="16" fillId="0" borderId="0" xfId="0" applyNumberFormat="1" applyFont="1" applyAlignment="1">
      <alignment horizontal="right"/>
    </xf>
    <xf numFmtId="0" fontId="21" fillId="0" borderId="0" xfId="0" applyFont="1" applyAlignment="1">
      <alignment horizontal="center"/>
    </xf>
    <xf numFmtId="0" fontId="3" fillId="0" borderId="0" xfId="0" applyFont="1"/>
    <xf numFmtId="0" fontId="21" fillId="0" borderId="5" xfId="0" applyFont="1" applyBorder="1" applyAlignment="1">
      <alignment horizontal="center"/>
    </xf>
    <xf numFmtId="0" fontId="16" fillId="3" borderId="5" xfId="0" applyFont="1" applyFill="1" applyBorder="1"/>
    <xf numFmtId="1" fontId="16" fillId="2" borderId="18" xfId="0" applyNumberFormat="1" applyFont="1" applyFill="1" applyBorder="1" applyAlignment="1">
      <alignment horizontal="center"/>
    </xf>
    <xf numFmtId="0" fontId="4" fillId="0" borderId="3" xfId="0" applyFont="1" applyBorder="1" applyAlignment="1">
      <alignment horizontal="right"/>
    </xf>
    <xf numFmtId="14" fontId="12" fillId="0" borderId="6" xfId="0" applyNumberFormat="1" applyFont="1" applyBorder="1"/>
    <xf numFmtId="14" fontId="12" fillId="0" borderId="5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15" fillId="0" borderId="5" xfId="0" applyFont="1" applyBorder="1"/>
    <xf numFmtId="0" fontId="22" fillId="0" borderId="0" xfId="0" applyFont="1"/>
    <xf numFmtId="0" fontId="12" fillId="0" borderId="5" xfId="0" applyFont="1" applyBorder="1" applyAlignment="1">
      <alignment horizontal="left"/>
    </xf>
    <xf numFmtId="0" fontId="12" fillId="0" borderId="6" xfId="0" applyFont="1" applyBorder="1" applyAlignment="1">
      <alignment horizontal="left"/>
    </xf>
    <xf numFmtId="0" fontId="3" fillId="0" borderId="5" xfId="0" applyFont="1" applyBorder="1"/>
    <xf numFmtId="14" fontId="12" fillId="0" borderId="5" xfId="0" applyNumberFormat="1" applyFont="1" applyBorder="1" applyAlignment="1">
      <alignment horizontal="left"/>
    </xf>
    <xf numFmtId="14" fontId="12" fillId="0" borderId="4" xfId="0" applyNumberFormat="1" applyFont="1" applyBorder="1"/>
    <xf numFmtId="0" fontId="19" fillId="0" borderId="0" xfId="0" applyFont="1" applyAlignment="1">
      <alignment horizontal="center"/>
    </xf>
    <xf numFmtId="0" fontId="16" fillId="0" borderId="20" xfId="0" applyFont="1" applyBorder="1" applyAlignment="1">
      <alignment horizontal="center"/>
    </xf>
    <xf numFmtId="14" fontId="9" fillId="0" borderId="5" xfId="0" applyNumberFormat="1" applyFont="1" applyBorder="1"/>
    <xf numFmtId="14" fontId="12" fillId="0" borderId="5" xfId="0" applyNumberFormat="1" applyFont="1" applyBorder="1" applyAlignment="1">
      <alignment horizontal="centerContinuous"/>
    </xf>
    <xf numFmtId="14" fontId="12" fillId="0" borderId="6" xfId="0" applyNumberFormat="1" applyFont="1" applyBorder="1" applyAlignment="1">
      <alignment horizontal="centerContinuous"/>
    </xf>
    <xf numFmtId="0" fontId="11" fillId="0" borderId="0" xfId="0" quotePrefix="1" applyFont="1" applyAlignment="1">
      <alignment horizontal="centerContinuous"/>
    </xf>
    <xf numFmtId="0" fontId="11" fillId="0" borderId="0" xfId="0" applyFont="1" applyAlignment="1">
      <alignment horizontal="centerContinuous"/>
    </xf>
    <xf numFmtId="1" fontId="16" fillId="0" borderId="0" xfId="0" applyNumberFormat="1" applyFont="1"/>
    <xf numFmtId="1" fontId="16" fillId="0" borderId="7" xfId="0" applyNumberFormat="1" applyFont="1" applyBorder="1" applyAlignment="1">
      <alignment horizontal="center"/>
    </xf>
    <xf numFmtId="164" fontId="16" fillId="2" borderId="18" xfId="0" applyNumberFormat="1" applyFont="1" applyFill="1" applyBorder="1" applyAlignment="1">
      <alignment horizontal="center"/>
    </xf>
    <xf numFmtId="0" fontId="23" fillId="0" borderId="0" xfId="0" applyFont="1"/>
    <xf numFmtId="0" fontId="24" fillId="0" borderId="0" xfId="0" applyFont="1" applyAlignment="1">
      <alignment horizontal="centerContinuous" vertical="top"/>
    </xf>
    <xf numFmtId="0" fontId="25" fillId="0" borderId="0" xfId="0" applyFont="1" applyAlignment="1">
      <alignment horizontal="centerContinuous" vertical="top"/>
    </xf>
    <xf numFmtId="0" fontId="24" fillId="0" borderId="0" xfId="0" applyFont="1"/>
    <xf numFmtId="0" fontId="1" fillId="0" borderId="8" xfId="0" applyFont="1" applyBorder="1" applyAlignment="1">
      <alignment horizontal="centerContinuous"/>
    </xf>
    <xf numFmtId="0" fontId="1" fillId="0" borderId="2" xfId="0" applyFont="1" applyBorder="1" applyAlignment="1">
      <alignment horizontal="centerContinuous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1" fillId="0" borderId="0" xfId="0" applyFont="1"/>
    <xf numFmtId="0" fontId="9" fillId="0" borderId="0" xfId="0" applyFont="1" applyAlignment="1">
      <alignment vertical="top"/>
    </xf>
    <xf numFmtId="0" fontId="11" fillId="0" borderId="0" xfId="0" applyFont="1" applyAlignment="1">
      <alignment horizontal="center"/>
    </xf>
    <xf numFmtId="0" fontId="21" fillId="0" borderId="4" xfId="0" quotePrefix="1" applyFont="1" applyBorder="1" applyAlignment="1">
      <alignment horizontal="centerContinuous"/>
    </xf>
    <xf numFmtId="0" fontId="21" fillId="0" borderId="10" xfId="0" applyFont="1" applyBorder="1" applyAlignment="1">
      <alignment horizontal="centerContinuous"/>
    </xf>
    <xf numFmtId="0" fontId="12" fillId="0" borderId="0" xfId="0" applyFont="1" applyAlignment="1">
      <alignment horizontal="left"/>
    </xf>
    <xf numFmtId="0" fontId="27" fillId="0" borderId="5" xfId="0" applyFont="1" applyBorder="1" applyAlignment="1">
      <alignment horizontal="left"/>
    </xf>
    <xf numFmtId="0" fontId="27" fillId="0" borderId="6" xfId="0" applyFont="1" applyBorder="1" applyAlignment="1">
      <alignment horizontal="left"/>
    </xf>
    <xf numFmtId="0" fontId="28" fillId="0" borderId="5" xfId="0" applyFont="1" applyBorder="1"/>
    <xf numFmtId="0" fontId="29" fillId="0" borderId="17" xfId="0" applyFont="1" applyBorder="1"/>
    <xf numFmtId="0" fontId="29" fillId="3" borderId="5" xfId="0" applyFont="1" applyFill="1" applyBorder="1"/>
    <xf numFmtId="164" fontId="29" fillId="2" borderId="18" xfId="0" applyNumberFormat="1" applyFont="1" applyFill="1" applyBorder="1" applyAlignment="1">
      <alignment horizontal="center"/>
    </xf>
    <xf numFmtId="0" fontId="26" fillId="0" borderId="5" xfId="0" applyFont="1" applyBorder="1"/>
    <xf numFmtId="0" fontId="30" fillId="0" borderId="0" xfId="0" applyFont="1"/>
    <xf numFmtId="1" fontId="16" fillId="0" borderId="1" xfId="0" applyNumberFormat="1" applyFont="1" applyBorder="1" applyAlignment="1">
      <alignment horizontal="center"/>
    </xf>
    <xf numFmtId="164" fontId="16" fillId="0" borderId="2" xfId="0" applyNumberFormat="1" applyFont="1" applyBorder="1" applyAlignment="1">
      <alignment horizontal="center"/>
    </xf>
    <xf numFmtId="14" fontId="12" fillId="0" borderId="6" xfId="0" applyNumberFormat="1" applyFont="1" applyBorder="1" applyAlignment="1">
      <alignment horizontal="right"/>
    </xf>
    <xf numFmtId="0" fontId="31" fillId="0" borderId="0" xfId="0" applyFont="1"/>
    <xf numFmtId="0" fontId="32" fillId="0" borderId="6" xfId="0" applyFont="1" applyBorder="1" applyAlignment="1">
      <alignment horizontal="left"/>
    </xf>
    <xf numFmtId="0" fontId="33" fillId="0" borderId="5" xfId="0" applyFont="1" applyBorder="1"/>
    <xf numFmtId="0" fontId="34" fillId="0" borderId="5" xfId="0" applyFont="1" applyBorder="1"/>
    <xf numFmtId="0" fontId="35" fillId="0" borderId="0" xfId="0" applyFont="1"/>
    <xf numFmtId="0" fontId="36" fillId="0" borderId="4" xfId="0" quotePrefix="1" applyFont="1" applyBorder="1" applyAlignment="1">
      <alignment horizontal="centerContinuous"/>
    </xf>
    <xf numFmtId="0" fontId="36" fillId="0" borderId="10" xfId="0" applyFont="1" applyBorder="1" applyAlignment="1">
      <alignment horizontal="centerContinuous"/>
    </xf>
    <xf numFmtId="0" fontId="37" fillId="0" borderId="0" xfId="0" applyFont="1"/>
    <xf numFmtId="0" fontId="0" fillId="0" borderId="5" xfId="0" applyFill="1" applyBorder="1"/>
    <xf numFmtId="0" fontId="15" fillId="0" borderId="0" xfId="0" applyFont="1" applyFill="1"/>
    <xf numFmtId="0" fontId="0" fillId="0" borderId="11" xfId="0" applyFill="1" applyBorder="1" applyAlignment="1">
      <alignment vertical="center"/>
    </xf>
    <xf numFmtId="0" fontId="0" fillId="0" borderId="0" xfId="0" applyFill="1"/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11" fillId="0" borderId="0" xfId="0" applyFont="1" applyFill="1"/>
    <xf numFmtId="0" fontId="21" fillId="0" borderId="5" xfId="0" applyFont="1" applyFill="1" applyBorder="1" applyAlignment="1">
      <alignment horizontal="center"/>
    </xf>
    <xf numFmtId="0" fontId="17" fillId="0" borderId="9" xfId="0" applyFont="1" applyFill="1" applyBorder="1" applyAlignment="1">
      <alignment horizontal="center"/>
    </xf>
    <xf numFmtId="0" fontId="17" fillId="0" borderId="18" xfId="0" applyFont="1" applyFill="1" applyBorder="1" applyAlignment="1">
      <alignment horizontal="center"/>
    </xf>
    <xf numFmtId="1" fontId="16" fillId="0" borderId="0" xfId="0" applyNumberFormat="1" applyFont="1" applyFill="1"/>
    <xf numFmtId="0" fontId="4" fillId="0" borderId="2" xfId="0" applyFont="1" applyFill="1" applyBorder="1"/>
    <xf numFmtId="0" fontId="38" fillId="0" borderId="0" xfId="0" applyFont="1"/>
    <xf numFmtId="0" fontId="17" fillId="4" borderId="18" xfId="0" applyFont="1" applyFill="1" applyBorder="1" applyAlignment="1">
      <alignment horizontal="center"/>
    </xf>
    <xf numFmtId="1" fontId="16" fillId="4" borderId="18" xfId="0" applyNumberFormat="1" applyFont="1" applyFill="1" applyBorder="1"/>
    <xf numFmtId="0" fontId="3" fillId="0" borderId="0" xfId="0" applyFont="1" applyFill="1"/>
    <xf numFmtId="0" fontId="11" fillId="0" borderId="5" xfId="0" applyFont="1" applyBorder="1" applyAlignment="1">
      <alignment horizontal="center"/>
    </xf>
    <xf numFmtId="0" fontId="33" fillId="0" borderId="0" xfId="0" applyFont="1"/>
    <xf numFmtId="0" fontId="23" fillId="0" borderId="0" xfId="0" applyFont="1" applyAlignment="1">
      <alignment horizontal="centerContinuous"/>
    </xf>
    <xf numFmtId="0" fontId="39" fillId="0" borderId="0" xfId="0" applyFont="1"/>
    <xf numFmtId="0" fontId="40" fillId="0" borderId="0" xfId="0" applyFont="1"/>
    <xf numFmtId="0" fontId="3" fillId="0" borderId="2" xfId="0" applyFont="1" applyBorder="1" applyAlignment="1">
      <alignment horizontal="centerContinuous"/>
    </xf>
    <xf numFmtId="0" fontId="3" fillId="0" borderId="3" xfId="0" applyFont="1" applyBorder="1" applyAlignment="1">
      <alignment horizontal="centerContinuous"/>
    </xf>
    <xf numFmtId="0" fontId="3" fillId="0" borderId="0" xfId="0" applyFont="1" applyAlignment="1">
      <alignment horizontal="centerContinuous"/>
    </xf>
    <xf numFmtId="0" fontId="3" fillId="0" borderId="9" xfId="0" applyFont="1" applyBorder="1" applyAlignment="1">
      <alignment horizontal="right"/>
    </xf>
    <xf numFmtId="0" fontId="3" fillId="0" borderId="5" xfId="0" applyFont="1" applyBorder="1" applyAlignment="1">
      <alignment horizontal="centerContinuous"/>
    </xf>
    <xf numFmtId="0" fontId="3" fillId="0" borderId="6" xfId="0" applyFont="1" applyBorder="1" applyAlignment="1">
      <alignment horizontal="centerContinuous"/>
    </xf>
    <xf numFmtId="0" fontId="3" fillId="0" borderId="4" xfId="0" applyFont="1" applyBorder="1"/>
    <xf numFmtId="0" fontId="41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314325</xdr:colOff>
      <xdr:row>9</xdr:row>
      <xdr:rowOff>47625</xdr:rowOff>
    </xdr:from>
    <xdr:to>
      <xdr:col>22</xdr:col>
      <xdr:colOff>923925</xdr:colOff>
      <xdr:row>14</xdr:row>
      <xdr:rowOff>104775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78840702-7BBC-4CDE-B050-2CD201F2BC3E}"/>
            </a:ext>
          </a:extLst>
        </xdr:cNvPr>
        <xdr:cNvSpPr txBox="1"/>
      </xdr:nvSpPr>
      <xdr:spPr>
        <a:xfrm>
          <a:off x="5924550" y="2552700"/>
          <a:ext cx="3152775" cy="12668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/>
        </a:p>
      </xdr:txBody>
    </xdr:sp>
    <xdr:clientData/>
  </xdr:twoCellAnchor>
  <xdr:oneCellAnchor>
    <xdr:from>
      <xdr:col>19</xdr:col>
      <xdr:colOff>470646</xdr:colOff>
      <xdr:row>4</xdr:row>
      <xdr:rowOff>44822</xdr:rowOff>
    </xdr:from>
    <xdr:ext cx="3328147" cy="530658"/>
    <xdr:sp macro="" textlink="">
      <xdr:nvSpPr>
        <xdr:cNvPr id="3" name="Textfeld 2">
          <a:extLst>
            <a:ext uri="{FF2B5EF4-FFF2-40B4-BE49-F238E27FC236}">
              <a16:creationId xmlns:a16="http://schemas.microsoft.com/office/drawing/2014/main" id="{33DBC97D-0328-3123-D398-99D31B2D0CE7}"/>
            </a:ext>
          </a:extLst>
        </xdr:cNvPr>
        <xdr:cNvSpPr txBox="1"/>
      </xdr:nvSpPr>
      <xdr:spPr>
        <a:xfrm>
          <a:off x="6095999" y="1501587"/>
          <a:ext cx="3328147" cy="53065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de-DE" sz="2800">
            <a:solidFill>
              <a:srgbClr val="FF0000"/>
            </a:solidFill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27"/>
  <sheetViews>
    <sheetView showGridLines="0" topLeftCell="A2" zoomScaleNormal="100" workbookViewId="0">
      <selection activeCell="U27" sqref="U27:W27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  <col min="28" max="28" width="3.140625" bestFit="1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1.25" customHeight="1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97"/>
    </row>
    <row r="8" spans="1:25" ht="22.5" customHeight="1" x14ac:dyDescent="0.4">
      <c r="C8" s="86">
        <v>1</v>
      </c>
      <c r="D8" s="42">
        <v>5</v>
      </c>
      <c r="E8" s="43">
        <v>0</v>
      </c>
      <c r="F8" s="42">
        <v>1</v>
      </c>
      <c r="G8" s="43">
        <v>2</v>
      </c>
      <c r="H8" s="42">
        <v>4</v>
      </c>
      <c r="I8" s="44" t="s">
        <v>8</v>
      </c>
      <c r="J8" s="42" t="s">
        <v>9</v>
      </c>
      <c r="K8" s="140"/>
      <c r="N8" s="38"/>
      <c r="O8" s="38"/>
      <c r="P8" s="103"/>
      <c r="Q8" s="103"/>
      <c r="R8" s="103"/>
      <c r="S8" s="103"/>
      <c r="T8" s="116"/>
      <c r="U8" s="120"/>
      <c r="V8" s="124"/>
    </row>
    <row r="9" spans="1:25" ht="22.5" customHeight="1" x14ac:dyDescent="0.4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103"/>
      <c r="T9" s="116"/>
      <c r="U9" s="52"/>
      <c r="V9" s="103"/>
    </row>
    <row r="10" spans="1:25" ht="22.5" customHeight="1" x14ac:dyDescent="0.3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1</v>
      </c>
      <c r="K10" s="29"/>
      <c r="N10" s="38"/>
      <c r="O10" s="38"/>
      <c r="P10" s="103"/>
      <c r="Q10" s="103"/>
      <c r="R10" s="103"/>
      <c r="S10" s="103"/>
      <c r="T10" s="103"/>
      <c r="U10" s="103"/>
      <c r="V10" s="103"/>
      <c r="W10" s="103"/>
    </row>
    <row r="11" spans="1:25" ht="22.5" customHeight="1" x14ac:dyDescent="0.2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5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4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69" t="s">
        <v>13</v>
      </c>
      <c r="W13" s="67" t="s">
        <v>13</v>
      </c>
      <c r="X13" s="143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3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6"/>
      <c r="O17" s="107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60</v>
      </c>
      <c r="W17" s="71">
        <f>S17*4.02</f>
        <v>112.55999999999999</v>
      </c>
      <c r="X17" s="71">
        <v>129</v>
      </c>
      <c r="Y17" s="94">
        <f>(X17*V17)/1000</f>
        <v>7.74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106"/>
      <c r="O18" s="107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4" si="0">S18*4.02</f>
        <v>112.55999999999999</v>
      </c>
      <c r="X18" s="71">
        <v>153</v>
      </c>
      <c r="Y18" s="94">
        <f>(X18*V18)/1000</f>
        <v>7.65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106"/>
      <c r="O19" s="107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50</v>
      </c>
      <c r="W19" s="71">
        <f t="shared" si="0"/>
        <v>112.55999999999999</v>
      </c>
      <c r="X19" s="71">
        <v>153</v>
      </c>
      <c r="Y19" s="94">
        <f t="shared" ref="Y19:Y24" si="1">(X19*V19)/1000</f>
        <v>7.65</v>
      </c>
    </row>
    <row r="20" spans="2:28" ht="22.5" customHeight="1" x14ac:dyDescent="0.3">
      <c r="N20" s="106"/>
      <c r="O20" s="107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40</v>
      </c>
      <c r="W20" s="71">
        <f t="shared" si="0"/>
        <v>112.55999999999999</v>
      </c>
      <c r="X20" s="71">
        <v>161</v>
      </c>
      <c r="Y20" s="94">
        <f>(X20*V20)/1000</f>
        <v>6.44</v>
      </c>
    </row>
    <row r="21" spans="2:28" ht="22.5" customHeight="1" x14ac:dyDescent="0.3">
      <c r="N21" s="106"/>
      <c r="O21" s="107"/>
      <c r="P21" s="80" t="s">
        <v>34</v>
      </c>
      <c r="Q21" s="121"/>
      <c r="R21" s="122"/>
      <c r="S21" s="53">
        <v>28</v>
      </c>
      <c r="T21" s="53">
        <v>0</v>
      </c>
      <c r="U21" s="70">
        <v>28</v>
      </c>
      <c r="V21" s="57">
        <v>60</v>
      </c>
      <c r="W21" s="71">
        <f t="shared" si="0"/>
        <v>112.55999999999999</v>
      </c>
      <c r="X21" s="71">
        <v>128</v>
      </c>
      <c r="Y21" s="94">
        <f t="shared" si="1"/>
        <v>7.68</v>
      </c>
    </row>
    <row r="22" spans="2:28" ht="22.5" customHeight="1" x14ac:dyDescent="0.3">
      <c r="N22" s="106"/>
      <c r="O22" s="107"/>
      <c r="P22" s="80" t="s">
        <v>35</v>
      </c>
      <c r="Q22" s="81"/>
      <c r="R22" s="122"/>
      <c r="S22" s="53">
        <v>28</v>
      </c>
      <c r="T22" s="53">
        <v>0</v>
      </c>
      <c r="U22" s="70">
        <v>28</v>
      </c>
      <c r="V22" s="57">
        <v>60</v>
      </c>
      <c r="W22" s="71">
        <f t="shared" si="0"/>
        <v>112.55999999999999</v>
      </c>
      <c r="X22" s="71">
        <v>128</v>
      </c>
      <c r="Y22" s="94">
        <f t="shared" si="1"/>
        <v>7.68</v>
      </c>
      <c r="Z22" s="62"/>
      <c r="AA22" s="62"/>
      <c r="AB22" s="62"/>
    </row>
    <row r="23" spans="2:28" ht="22.5" customHeight="1" x14ac:dyDescent="0.4">
      <c r="I23" s="75"/>
      <c r="N23" s="106"/>
      <c r="O23" s="107"/>
      <c r="P23" s="80" t="s">
        <v>36</v>
      </c>
      <c r="Q23" s="81"/>
      <c r="R23" s="123"/>
      <c r="S23" s="53">
        <v>28</v>
      </c>
      <c r="T23" s="53">
        <v>0</v>
      </c>
      <c r="U23" s="70">
        <v>28</v>
      </c>
      <c r="V23" s="57">
        <v>60</v>
      </c>
      <c r="W23" s="71">
        <f t="shared" si="0"/>
        <v>112.55999999999999</v>
      </c>
      <c r="X23" s="71">
        <v>128</v>
      </c>
      <c r="Y23" s="94">
        <f t="shared" si="1"/>
        <v>7.68</v>
      </c>
    </row>
    <row r="24" spans="2:28" ht="22.5" customHeight="1" x14ac:dyDescent="0.3">
      <c r="N24" s="21"/>
      <c r="O24" s="22"/>
      <c r="P24" s="80" t="s">
        <v>37</v>
      </c>
      <c r="Q24" s="81"/>
      <c r="R24" s="122"/>
      <c r="S24" s="53">
        <v>28</v>
      </c>
      <c r="T24" s="53">
        <v>0</v>
      </c>
      <c r="U24" s="70">
        <v>28</v>
      </c>
      <c r="V24" s="57">
        <v>60</v>
      </c>
      <c r="W24" s="71">
        <f t="shared" si="0"/>
        <v>112.55999999999999</v>
      </c>
      <c r="X24" s="71">
        <v>128</v>
      </c>
      <c r="Y24" s="94">
        <f t="shared" si="1"/>
        <v>7.68</v>
      </c>
    </row>
    <row r="25" spans="2:28" ht="22.5" customHeight="1" x14ac:dyDescent="0.3">
      <c r="N25" s="90"/>
      <c r="O25" s="91"/>
      <c r="P25" s="108"/>
      <c r="Q25" s="108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49</v>
      </c>
      <c r="V27" s="87"/>
      <c r="W27" s="73">
        <v>45302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B27"/>
  <sheetViews>
    <sheetView showGridLines="0" topLeftCell="A5" zoomScaleNormal="100" workbookViewId="0">
      <selection activeCell="X25" sqref="X25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style="131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128"/>
      <c r="W1" s="6"/>
    </row>
    <row r="2" spans="1:25" s="41" customFormat="1" ht="26.25" x14ac:dyDescent="0.4">
      <c r="A2" s="41" t="s">
        <v>1</v>
      </c>
      <c r="V2" s="129"/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130"/>
      <c r="W3" s="24"/>
    </row>
    <row r="4" spans="1:25" ht="51.75" customHeight="1" x14ac:dyDescent="0.2"/>
    <row r="5" spans="1:25" x14ac:dyDescent="0.2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47"/>
      <c r="U5" s="47"/>
      <c r="V5" s="132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33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33" x14ac:dyDescent="0.45">
      <c r="C8" s="86">
        <v>1</v>
      </c>
      <c r="D8" s="42">
        <v>6</v>
      </c>
      <c r="E8" s="43">
        <v>0</v>
      </c>
      <c r="F8" s="42">
        <v>1</v>
      </c>
      <c r="G8" s="43">
        <v>2</v>
      </c>
      <c r="H8" s="42">
        <v>4</v>
      </c>
      <c r="I8" s="44" t="s">
        <v>41</v>
      </c>
      <c r="J8" s="42" t="s">
        <v>42</v>
      </c>
      <c r="N8" s="38"/>
      <c r="O8" s="38"/>
      <c r="P8" s="103"/>
      <c r="Q8" s="103"/>
      <c r="R8" s="103"/>
      <c r="S8" s="147"/>
      <c r="T8" s="156"/>
      <c r="U8" s="52"/>
      <c r="V8" s="134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103"/>
      <c r="T9" s="103"/>
      <c r="U9" s="52"/>
      <c r="V9" s="134"/>
    </row>
    <row r="10" spans="1:25" ht="22.5" customHeight="1" x14ac:dyDescent="0.3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2</v>
      </c>
      <c r="K10" s="29"/>
      <c r="N10" s="38"/>
      <c r="O10" s="38"/>
      <c r="P10" s="103"/>
      <c r="Q10" s="103"/>
      <c r="R10" s="103"/>
      <c r="S10" s="103"/>
      <c r="T10" s="103"/>
      <c r="U10" s="103"/>
      <c r="V10" s="134"/>
      <c r="W10" s="103"/>
    </row>
    <row r="11" spans="1:25" ht="22.5" customHeight="1" x14ac:dyDescent="0.2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5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4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135" t="s">
        <v>13</v>
      </c>
      <c r="W13" s="67" t="s">
        <v>13</v>
      </c>
      <c r="X13" s="143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136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136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3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137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6"/>
      <c r="O17" s="107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40</v>
      </c>
      <c r="W17" s="71">
        <f>S17*4.02</f>
        <v>112.55999999999999</v>
      </c>
      <c r="X17" s="71">
        <v>163</v>
      </c>
      <c r="Y17" s="94">
        <f>(X17*V17)/1000</f>
        <v>6.52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106"/>
      <c r="O18" s="107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40</v>
      </c>
      <c r="W18" s="71">
        <f t="shared" ref="W18:W24" si="0">S18*4.02</f>
        <v>112.55999999999999</v>
      </c>
      <c r="X18" s="71">
        <v>187</v>
      </c>
      <c r="Y18" s="94">
        <f>(X18*V18)/1000</f>
        <v>7.48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106"/>
      <c r="O19" s="107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40</v>
      </c>
      <c r="W19" s="71">
        <f t="shared" si="0"/>
        <v>112.55999999999999</v>
      </c>
      <c r="X19" s="71">
        <v>187</v>
      </c>
      <c r="Y19" s="94">
        <f t="shared" ref="Y19:Y24" si="1">(X19*V19)/1000</f>
        <v>7.48</v>
      </c>
    </row>
    <row r="20" spans="2:28" ht="22.5" customHeight="1" x14ac:dyDescent="0.3">
      <c r="N20" s="106"/>
      <c r="O20" s="107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40</v>
      </c>
      <c r="W20" s="71">
        <f t="shared" si="0"/>
        <v>112.55999999999999</v>
      </c>
      <c r="X20" s="71">
        <v>195</v>
      </c>
      <c r="Y20" s="94">
        <f>(X20*V20)/1000</f>
        <v>7.8</v>
      </c>
    </row>
    <row r="21" spans="2:28" ht="22.5" customHeight="1" x14ac:dyDescent="0.3">
      <c r="N21" s="106"/>
      <c r="O21" s="107"/>
      <c r="P21" s="80" t="s">
        <v>34</v>
      </c>
      <c r="Q21" s="81"/>
      <c r="R21" s="82"/>
      <c r="S21" s="53">
        <v>24</v>
      </c>
      <c r="T21" s="53">
        <v>0</v>
      </c>
      <c r="U21" s="70">
        <v>24</v>
      </c>
      <c r="V21" s="57">
        <v>50</v>
      </c>
      <c r="W21" s="71">
        <f t="shared" si="0"/>
        <v>96.47999999999999</v>
      </c>
      <c r="X21" s="71">
        <v>146</v>
      </c>
      <c r="Y21" s="94">
        <f t="shared" si="1"/>
        <v>7.3</v>
      </c>
    </row>
    <row r="22" spans="2:28" ht="22.5" customHeight="1" x14ac:dyDescent="0.3">
      <c r="N22" s="106"/>
      <c r="O22" s="107"/>
      <c r="P22" s="80" t="s">
        <v>35</v>
      </c>
      <c r="Q22" s="81"/>
      <c r="R22" s="82"/>
      <c r="S22" s="53">
        <v>24</v>
      </c>
      <c r="T22" s="53">
        <v>0</v>
      </c>
      <c r="U22" s="70">
        <v>24</v>
      </c>
      <c r="V22" s="57">
        <v>50</v>
      </c>
      <c r="W22" s="71">
        <f t="shared" si="0"/>
        <v>96.47999999999999</v>
      </c>
      <c r="X22" s="71">
        <v>146</v>
      </c>
      <c r="Y22" s="94">
        <f t="shared" si="1"/>
        <v>7.3</v>
      </c>
      <c r="Z22" s="62"/>
      <c r="AA22" s="62"/>
      <c r="AB22" s="62"/>
    </row>
    <row r="23" spans="2:28" ht="22.5" customHeight="1" x14ac:dyDescent="0.4">
      <c r="I23" s="75"/>
      <c r="N23" s="106"/>
      <c r="O23" s="107"/>
      <c r="P23" s="80" t="s">
        <v>36</v>
      </c>
      <c r="Q23" s="81"/>
      <c r="R23" s="78"/>
      <c r="S23" s="53">
        <v>24</v>
      </c>
      <c r="T23" s="53">
        <v>0</v>
      </c>
      <c r="U23" s="70">
        <v>24</v>
      </c>
      <c r="V23" s="57">
        <v>50</v>
      </c>
      <c r="W23" s="71">
        <f t="shared" si="0"/>
        <v>96.47999999999999</v>
      </c>
      <c r="X23" s="71">
        <v>146</v>
      </c>
      <c r="Y23" s="94">
        <f t="shared" si="1"/>
        <v>7.3</v>
      </c>
    </row>
    <row r="24" spans="2:28" ht="22.5" customHeight="1" x14ac:dyDescent="0.3">
      <c r="N24" s="125"/>
      <c r="O24" s="126"/>
      <c r="P24" s="80" t="s">
        <v>37</v>
      </c>
      <c r="Q24" s="81"/>
      <c r="R24" s="82"/>
      <c r="S24" s="53">
        <v>24</v>
      </c>
      <c r="T24" s="53">
        <v>0</v>
      </c>
      <c r="U24" s="70">
        <v>24</v>
      </c>
      <c r="V24" s="57">
        <v>50</v>
      </c>
      <c r="W24" s="71">
        <f t="shared" si="0"/>
        <v>96.47999999999999</v>
      </c>
      <c r="X24" s="71">
        <v>146</v>
      </c>
      <c r="Y24" s="94">
        <f t="shared" si="1"/>
        <v>7.3</v>
      </c>
    </row>
    <row r="25" spans="2:28" ht="22.5" customHeight="1" x14ac:dyDescent="0.3">
      <c r="N25" s="90"/>
      <c r="O25" s="91"/>
      <c r="P25" s="108"/>
      <c r="Q25" s="108"/>
      <c r="S25" s="52"/>
      <c r="T25" s="52"/>
      <c r="U25" s="52"/>
      <c r="V25" s="138"/>
      <c r="W25" s="93"/>
      <c r="X25" s="117"/>
      <c r="Y25" s="118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39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49</v>
      </c>
      <c r="V27" s="87"/>
      <c r="W27" s="73">
        <v>45302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B27"/>
  <sheetViews>
    <sheetView showGridLines="0" topLeftCell="A4" zoomScaleNormal="100" workbookViewId="0">
      <selection activeCell="X24" sqref="X24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ht="23.25" x14ac:dyDescent="0.35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146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6.5" customHeight="1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96"/>
    </row>
    <row r="8" spans="1:25" ht="22.5" customHeight="1" x14ac:dyDescent="0.4">
      <c r="C8" s="86">
        <v>1</v>
      </c>
      <c r="D8" s="42">
        <v>7</v>
      </c>
      <c r="E8" s="43">
        <v>0</v>
      </c>
      <c r="F8" s="42">
        <v>1</v>
      </c>
      <c r="G8" s="43">
        <v>2</v>
      </c>
      <c r="H8" s="42">
        <v>4</v>
      </c>
      <c r="I8" s="44" t="s">
        <v>8</v>
      </c>
      <c r="J8" s="42" t="s">
        <v>42</v>
      </c>
      <c r="N8" s="38"/>
      <c r="O8" s="38"/>
      <c r="P8" s="103"/>
      <c r="Q8" s="103"/>
      <c r="R8" s="103"/>
      <c r="S8" s="103"/>
      <c r="U8" s="52"/>
      <c r="V8" s="103"/>
      <c r="W8" s="148"/>
    </row>
    <row r="9" spans="1:25" ht="33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97"/>
      <c r="T9" s="103"/>
      <c r="U9" s="52"/>
      <c r="V9" s="103"/>
    </row>
    <row r="10" spans="1:25" ht="22.5" customHeight="1" x14ac:dyDescent="0.3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3</v>
      </c>
      <c r="K10" s="29"/>
      <c r="N10" s="38"/>
      <c r="O10" s="38"/>
      <c r="P10" s="103"/>
      <c r="Q10" s="103"/>
      <c r="R10" s="103"/>
      <c r="S10" s="103"/>
      <c r="T10" s="103"/>
      <c r="U10" s="103"/>
      <c r="V10" s="103"/>
      <c r="W10" s="103"/>
    </row>
    <row r="11" spans="1:25" ht="22.5" customHeight="1" x14ac:dyDescent="0.2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5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4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3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50</v>
      </c>
      <c r="W17" s="71">
        <f>S17*4.02</f>
        <v>112.55999999999999</v>
      </c>
      <c r="X17" s="71">
        <v>158</v>
      </c>
      <c r="Y17" s="94">
        <f>(X17*V17)/1000</f>
        <v>7.9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40</v>
      </c>
      <c r="W18" s="71">
        <f t="shared" ref="W18:W24" si="0">S18*4.02</f>
        <v>112.55999999999999</v>
      </c>
      <c r="X18" s="71">
        <v>186</v>
      </c>
      <c r="Y18" s="94">
        <f>(X18*V18)/1000</f>
        <v>7.44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40</v>
      </c>
      <c r="W19" s="71">
        <f t="shared" si="0"/>
        <v>112.55999999999999</v>
      </c>
      <c r="X19" s="71">
        <v>173</v>
      </c>
      <c r="Y19" s="94">
        <f t="shared" ref="Y19:Y24" si="1">(X19*V19)/1000</f>
        <v>6.92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30</v>
      </c>
      <c r="W20" s="71">
        <f t="shared" si="0"/>
        <v>112.55999999999999</v>
      </c>
      <c r="X20" s="71">
        <v>230</v>
      </c>
      <c r="Y20" s="94">
        <f>(X20*V20)/1000</f>
        <v>6.9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80</v>
      </c>
      <c r="W21" s="71">
        <f t="shared" si="0"/>
        <v>96.47999999999999</v>
      </c>
      <c r="X21" s="71">
        <v>96</v>
      </c>
      <c r="Y21" s="94">
        <f t="shared" si="1"/>
        <v>7.68</v>
      </c>
    </row>
    <row r="22" spans="2:28" ht="22.5" customHeight="1" x14ac:dyDescent="0.3">
      <c r="N22" s="106"/>
      <c r="O22" s="107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80</v>
      </c>
      <c r="W22" s="71">
        <f t="shared" si="0"/>
        <v>96.47999999999999</v>
      </c>
      <c r="X22" s="71">
        <v>96</v>
      </c>
      <c r="Y22" s="94">
        <f t="shared" si="1"/>
        <v>7.68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60</v>
      </c>
      <c r="W23" s="71">
        <f t="shared" si="0"/>
        <v>96.47999999999999</v>
      </c>
      <c r="X23" s="71">
        <v>105</v>
      </c>
      <c r="Y23" s="94">
        <f t="shared" si="1"/>
        <v>6.3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80</v>
      </c>
      <c r="W24" s="71">
        <f t="shared" si="0"/>
        <v>96.47999999999999</v>
      </c>
      <c r="X24" s="71">
        <v>96</v>
      </c>
      <c r="Y24" s="94">
        <f t="shared" si="1"/>
        <v>7.68</v>
      </c>
    </row>
    <row r="25" spans="2:28" ht="22.5" customHeight="1" x14ac:dyDescent="0.3">
      <c r="N25" s="90"/>
      <c r="O25" s="91"/>
      <c r="P25" s="108"/>
      <c r="Q25" s="108"/>
      <c r="S25" s="52"/>
      <c r="T25" s="52"/>
      <c r="U25" s="52"/>
      <c r="V25" s="92"/>
      <c r="W25" s="93"/>
      <c r="X25" s="68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49</v>
      </c>
      <c r="V27" s="87"/>
      <c r="W27" s="73">
        <v>45302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B27"/>
  <sheetViews>
    <sheetView showGridLines="0" topLeftCell="A4" zoomScaleNormal="100" workbookViewId="0">
      <selection activeCell="E12" sqref="E12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6.5" customHeight="1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96"/>
    </row>
    <row r="8" spans="1:25" ht="22.5" customHeight="1" x14ac:dyDescent="0.3">
      <c r="C8" s="86">
        <v>1</v>
      </c>
      <c r="D8" s="42">
        <v>8</v>
      </c>
      <c r="E8" s="43">
        <v>0</v>
      </c>
      <c r="F8" s="42">
        <v>1</v>
      </c>
      <c r="G8" s="43">
        <v>2</v>
      </c>
      <c r="H8" s="42">
        <v>4</v>
      </c>
      <c r="I8" s="44" t="s">
        <v>41</v>
      </c>
      <c r="J8" s="42" t="s">
        <v>9</v>
      </c>
      <c r="N8" s="38"/>
      <c r="O8" s="38"/>
      <c r="P8" s="103"/>
      <c r="Q8" s="103"/>
      <c r="R8" s="103"/>
      <c r="S8" s="103"/>
      <c r="U8" s="120"/>
      <c r="V8" s="103"/>
    </row>
    <row r="9" spans="1:25" ht="33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97"/>
      <c r="T9" s="103"/>
      <c r="U9" s="52"/>
      <c r="V9" s="103"/>
    </row>
    <row r="10" spans="1:25" ht="22.5" customHeight="1" x14ac:dyDescent="0.3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4</v>
      </c>
      <c r="K10" s="29"/>
      <c r="N10" s="38"/>
      <c r="O10" s="38"/>
      <c r="P10" s="103"/>
      <c r="Q10" s="103"/>
      <c r="R10" s="103"/>
      <c r="S10" s="103"/>
      <c r="T10" s="103"/>
      <c r="U10" s="103"/>
      <c r="V10" s="103"/>
      <c r="W10" s="103"/>
    </row>
    <row r="11" spans="1:25" ht="22.5" customHeight="1" x14ac:dyDescent="0.2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5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4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3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60</v>
      </c>
      <c r="W17" s="71">
        <f>S17*4.02</f>
        <v>112.55999999999999</v>
      </c>
      <c r="X17" s="71">
        <v>113</v>
      </c>
      <c r="Y17" s="94">
        <f>(X17*V17)/1000</f>
        <v>6.78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0" si="0">S18*4.02</f>
        <v>112.55999999999999</v>
      </c>
      <c r="X18" s="71">
        <v>137</v>
      </c>
      <c r="Y18" s="94">
        <f>(X18*V18)/1000</f>
        <v>6.85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50</v>
      </c>
      <c r="W19" s="71">
        <f t="shared" si="0"/>
        <v>112.55999999999999</v>
      </c>
      <c r="X19" s="71">
        <v>137</v>
      </c>
      <c r="Y19" s="94">
        <f t="shared" ref="Y19:Y24" si="1">(X19*V19)/1000</f>
        <v>6.85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50</v>
      </c>
      <c r="W20" s="71">
        <f t="shared" si="0"/>
        <v>112.55999999999999</v>
      </c>
      <c r="X20" s="71">
        <v>145</v>
      </c>
      <c r="Y20" s="94">
        <f>(X20*V20)/1000</f>
        <v>7.25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v>24</v>
      </c>
      <c r="V21" s="57">
        <v>80</v>
      </c>
      <c r="W21" s="71">
        <v>96</v>
      </c>
      <c r="X21" s="71">
        <v>96</v>
      </c>
      <c r="Y21" s="94">
        <f t="shared" si="1"/>
        <v>7.68</v>
      </c>
    </row>
    <row r="22" spans="2:28" ht="22.5" customHeight="1" x14ac:dyDescent="0.3">
      <c r="N22" s="106"/>
      <c r="O22" s="107"/>
      <c r="P22" s="80" t="s">
        <v>35</v>
      </c>
      <c r="Q22" s="81"/>
      <c r="R22" s="82"/>
      <c r="S22" s="53">
        <v>24</v>
      </c>
      <c r="T22" s="53">
        <v>0</v>
      </c>
      <c r="U22" s="70">
        <v>24</v>
      </c>
      <c r="V22" s="57">
        <v>80</v>
      </c>
      <c r="W22" s="71">
        <v>96</v>
      </c>
      <c r="X22" s="71">
        <v>96</v>
      </c>
      <c r="Y22" s="94">
        <f t="shared" si="1"/>
        <v>7.68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v>24</v>
      </c>
      <c r="V23" s="57">
        <v>80</v>
      </c>
      <c r="W23" s="71">
        <v>96</v>
      </c>
      <c r="X23" s="71">
        <v>96</v>
      </c>
      <c r="Y23" s="94">
        <f t="shared" si="1"/>
        <v>7.68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v>24</v>
      </c>
      <c r="V24" s="57">
        <v>80</v>
      </c>
      <c r="W24" s="71">
        <v>96</v>
      </c>
      <c r="X24" s="71">
        <v>96</v>
      </c>
      <c r="Y24" s="94">
        <f t="shared" si="1"/>
        <v>7.68</v>
      </c>
    </row>
    <row r="25" spans="2:28" ht="22.5" customHeight="1" x14ac:dyDescent="0.3">
      <c r="N25" s="90"/>
      <c r="O25" s="91"/>
      <c r="P25" s="108"/>
      <c r="Q25" s="108"/>
      <c r="S25" s="52"/>
      <c r="T25" s="52"/>
      <c r="U25" s="52"/>
      <c r="V25" s="92"/>
      <c r="W25" s="93"/>
      <c r="X25" s="68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tr">
        <f>Montag!U27</f>
        <v>C. Negro</v>
      </c>
      <c r="V27" s="87"/>
      <c r="W27" s="119">
        <f>Montag!W27</f>
        <v>45302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B39"/>
  <sheetViews>
    <sheetView showGridLines="0" topLeftCell="A4" zoomScaleNormal="100" workbookViewId="0">
      <selection activeCell="V22" sqref="V22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4">
      <c r="C8" s="86">
        <v>1</v>
      </c>
      <c r="D8" s="42">
        <v>9</v>
      </c>
      <c r="E8" s="43">
        <v>0</v>
      </c>
      <c r="F8" s="42">
        <v>1</v>
      </c>
      <c r="G8" s="43">
        <v>2</v>
      </c>
      <c r="H8" s="42">
        <v>4</v>
      </c>
      <c r="I8" s="44" t="s">
        <v>43</v>
      </c>
      <c r="J8" s="42" t="s">
        <v>44</v>
      </c>
      <c r="N8" s="38"/>
      <c r="O8" s="38"/>
      <c r="P8" s="103"/>
      <c r="Q8" s="103"/>
      <c r="R8" s="103"/>
      <c r="S8" s="103"/>
      <c r="T8" s="95"/>
      <c r="U8" s="127"/>
      <c r="V8" s="103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103"/>
      <c r="T9" s="103"/>
      <c r="U9" s="52"/>
      <c r="V9" s="103"/>
    </row>
    <row r="10" spans="1:25" ht="22.5" customHeight="1" x14ac:dyDescent="0.35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5</v>
      </c>
      <c r="K10" s="29"/>
      <c r="N10" s="38"/>
      <c r="O10" s="38"/>
      <c r="P10" s="103"/>
      <c r="Q10" s="103"/>
      <c r="R10" s="103"/>
      <c r="S10" s="103"/>
      <c r="T10" s="103"/>
      <c r="U10" s="95"/>
      <c r="V10" s="103"/>
      <c r="W10" s="103"/>
    </row>
    <row r="11" spans="1:25" ht="22.5" customHeight="1" x14ac:dyDescent="0.2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5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4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3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141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32</v>
      </c>
      <c r="T17" s="53">
        <v>0</v>
      </c>
      <c r="U17" s="70">
        <f>T17+S17</f>
        <v>32</v>
      </c>
      <c r="V17" s="142">
        <v>50</v>
      </c>
      <c r="W17" s="71">
        <f>S17*4.02</f>
        <v>128.63999999999999</v>
      </c>
      <c r="X17" s="71">
        <v>144</v>
      </c>
      <c r="Y17" s="94">
        <f>(X17*V17)/1000</f>
        <v>7.2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32</v>
      </c>
      <c r="T18" s="53">
        <v>0</v>
      </c>
      <c r="U18" s="70">
        <f>T18+S18</f>
        <v>32</v>
      </c>
      <c r="V18" s="142">
        <v>40</v>
      </c>
      <c r="W18" s="71">
        <f t="shared" ref="W18:W24" si="0">S18*4.02</f>
        <v>128.63999999999999</v>
      </c>
      <c r="X18" s="71">
        <v>168</v>
      </c>
      <c r="Y18" s="94">
        <f>(X18*V18)/1000</f>
        <v>6.72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32</v>
      </c>
      <c r="T19" s="53">
        <v>0</v>
      </c>
      <c r="U19" s="70">
        <f>T19+S19</f>
        <v>32</v>
      </c>
      <c r="V19" s="142">
        <v>40</v>
      </c>
      <c r="W19" s="71">
        <f t="shared" si="0"/>
        <v>128.63999999999999</v>
      </c>
      <c r="X19" s="71">
        <v>168</v>
      </c>
      <c r="Y19" s="94">
        <f t="shared" ref="Y19:Y24" si="1">(X19*V19)/1000</f>
        <v>6.72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32</v>
      </c>
      <c r="T20" s="53">
        <v>0</v>
      </c>
      <c r="U20" s="70">
        <f>T20+S20</f>
        <v>32</v>
      </c>
      <c r="V20" s="142">
        <v>40</v>
      </c>
      <c r="W20" s="71">
        <f t="shared" si="0"/>
        <v>128.63999999999999</v>
      </c>
      <c r="X20" s="71">
        <v>176</v>
      </c>
      <c r="Y20" s="94">
        <f>(X20*V20)/1000</f>
        <v>7.04</v>
      </c>
    </row>
    <row r="21" spans="2:28" ht="22.5" customHeight="1" x14ac:dyDescent="0.3">
      <c r="N21" s="21"/>
      <c r="O21" s="22"/>
      <c r="P21" s="109" t="s">
        <v>34</v>
      </c>
      <c r="Q21" s="110"/>
      <c r="R21" s="115"/>
      <c r="S21" s="112">
        <v>28</v>
      </c>
      <c r="T21" s="112">
        <v>0</v>
      </c>
      <c r="U21" s="113">
        <v>28</v>
      </c>
      <c r="V21" s="142">
        <v>60</v>
      </c>
      <c r="W21" s="71">
        <f t="shared" si="0"/>
        <v>112.55999999999999</v>
      </c>
      <c r="X21" s="71">
        <v>127</v>
      </c>
      <c r="Y21" s="114">
        <f t="shared" si="1"/>
        <v>7.62</v>
      </c>
    </row>
    <row r="22" spans="2:28" ht="22.5" customHeight="1" x14ac:dyDescent="0.3">
      <c r="N22" s="106"/>
      <c r="O22" s="107"/>
      <c r="P22" s="109" t="s">
        <v>35</v>
      </c>
      <c r="Q22" s="110"/>
      <c r="R22" s="115"/>
      <c r="S22" s="112">
        <v>28</v>
      </c>
      <c r="T22" s="112">
        <v>0</v>
      </c>
      <c r="U22" s="113">
        <v>28</v>
      </c>
      <c r="V22" s="142">
        <v>60</v>
      </c>
      <c r="W22" s="71">
        <f t="shared" si="0"/>
        <v>112.55999999999999</v>
      </c>
      <c r="X22" s="71">
        <v>127</v>
      </c>
      <c r="Y22" s="114">
        <f t="shared" si="1"/>
        <v>7.62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109" t="s">
        <v>36</v>
      </c>
      <c r="Q23" s="110"/>
      <c r="R23" s="111"/>
      <c r="S23" s="112">
        <v>28</v>
      </c>
      <c r="T23" s="112">
        <v>0</v>
      </c>
      <c r="U23" s="113">
        <v>28</v>
      </c>
      <c r="V23" s="142">
        <v>60</v>
      </c>
      <c r="W23" s="71">
        <f t="shared" si="0"/>
        <v>112.55999999999999</v>
      </c>
      <c r="X23" s="71">
        <v>127</v>
      </c>
      <c r="Y23" s="114">
        <f t="shared" si="1"/>
        <v>7.62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28</v>
      </c>
      <c r="T24" s="53">
        <v>0</v>
      </c>
      <c r="U24" s="70">
        <v>28</v>
      </c>
      <c r="V24" s="142">
        <v>60</v>
      </c>
      <c r="W24" s="71">
        <f t="shared" si="0"/>
        <v>112.55999999999999</v>
      </c>
      <c r="X24" s="71">
        <v>113</v>
      </c>
      <c r="Y24" s="94">
        <f t="shared" si="1"/>
        <v>6.78</v>
      </c>
    </row>
    <row r="25" spans="2:28" ht="22.5" customHeight="1" x14ac:dyDescent="0.3">
      <c r="N25" s="90"/>
      <c r="O25" s="91"/>
      <c r="P25" s="108"/>
      <c r="Q25" s="108"/>
      <c r="S25" s="52"/>
      <c r="T25" s="52"/>
      <c r="U25" s="52"/>
      <c r="V25" s="92"/>
      <c r="W25" s="93"/>
      <c r="X25" s="68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tr">
        <f>Montag!U27</f>
        <v>C. Negro</v>
      </c>
      <c r="V27" s="87"/>
      <c r="W27" s="119">
        <f>Montag!W27</f>
        <v>45302</v>
      </c>
      <c r="X27" s="66"/>
      <c r="Y27" s="66"/>
    </row>
    <row r="39" spans="23:23" x14ac:dyDescent="0.2">
      <c r="W39" t="s">
        <v>47</v>
      </c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B27"/>
  <sheetViews>
    <sheetView showGridLines="0" tabSelected="1" zoomScaleNormal="100" workbookViewId="0">
      <selection activeCell="X25" sqref="X25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6.5" customHeight="1" x14ac:dyDescent="0.5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  <c r="U7" s="98"/>
    </row>
    <row r="8" spans="1:25" ht="22.5" customHeight="1" x14ac:dyDescent="0.3">
      <c r="C8" s="86">
        <v>2</v>
      </c>
      <c r="D8" s="42">
        <v>0</v>
      </c>
      <c r="E8" s="43">
        <v>0</v>
      </c>
      <c r="F8" s="42">
        <v>1</v>
      </c>
      <c r="G8" s="43">
        <v>2</v>
      </c>
      <c r="H8" s="42">
        <v>4</v>
      </c>
      <c r="I8" s="44" t="s">
        <v>45</v>
      </c>
      <c r="J8" s="42" t="s">
        <v>46</v>
      </c>
      <c r="N8" s="38"/>
      <c r="O8" s="38"/>
      <c r="P8" s="103"/>
      <c r="Q8" s="103"/>
      <c r="R8" s="103"/>
      <c r="S8" s="103"/>
      <c r="T8" s="103"/>
      <c r="U8" s="52"/>
      <c r="V8" s="103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103"/>
      <c r="T9" s="103"/>
      <c r="U9" s="52"/>
      <c r="V9" s="103"/>
    </row>
    <row r="10" spans="1:25" ht="22.5" customHeight="1" x14ac:dyDescent="0.3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6</v>
      </c>
      <c r="K10" s="29"/>
      <c r="N10" s="38"/>
      <c r="O10" s="38"/>
      <c r="P10" s="103"/>
      <c r="Q10" s="103"/>
      <c r="R10" s="103"/>
      <c r="S10" s="103"/>
      <c r="T10" s="103"/>
      <c r="U10" s="103"/>
      <c r="V10" s="103"/>
      <c r="W10" s="103"/>
    </row>
    <row r="11" spans="1:25" ht="22.5" customHeight="1" x14ac:dyDescent="0.2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5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4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144" t="s">
        <v>13</v>
      </c>
      <c r="W13" s="105" t="s">
        <v>13</v>
      </c>
      <c r="X13" s="68"/>
    </row>
    <row r="14" spans="1:25" x14ac:dyDescent="0.2">
      <c r="N14" s="18"/>
      <c r="O14" s="2"/>
      <c r="P14" s="149"/>
      <c r="Q14" s="150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151"/>
      <c r="Q15" s="152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3"/>
      <c r="N16" s="17"/>
      <c r="O16" s="7"/>
      <c r="P16" s="153"/>
      <c r="Q16" s="154"/>
      <c r="R16" s="15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48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32</v>
      </c>
      <c r="T17" s="53">
        <v>0</v>
      </c>
      <c r="U17" s="70">
        <f>T17+S17</f>
        <v>32</v>
      </c>
      <c r="V17" s="57">
        <v>30</v>
      </c>
      <c r="W17" s="71">
        <f>S17*4.02</f>
        <v>128.63999999999999</v>
      </c>
      <c r="X17" s="71">
        <v>267</v>
      </c>
      <c r="Y17" s="94">
        <f>(X17*V17)/1000</f>
        <v>8.01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32</v>
      </c>
      <c r="T18" s="53">
        <v>0</v>
      </c>
      <c r="U18" s="70">
        <f>T18+S18</f>
        <v>32</v>
      </c>
      <c r="V18" s="57">
        <v>25</v>
      </c>
      <c r="W18" s="71">
        <f t="shared" ref="W18:W24" si="0">S18*4.02</f>
        <v>128.63999999999999</v>
      </c>
      <c r="X18" s="71">
        <v>291</v>
      </c>
      <c r="Y18" s="94">
        <f>(X18*V18)/1000</f>
        <v>7.2750000000000004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32</v>
      </c>
      <c r="T19" s="53">
        <v>0</v>
      </c>
      <c r="U19" s="70">
        <f>T19+S19</f>
        <v>32</v>
      </c>
      <c r="V19" s="57">
        <v>25</v>
      </c>
      <c r="W19" s="71">
        <f>S19*4.02</f>
        <v>128.63999999999999</v>
      </c>
      <c r="X19" s="71">
        <v>291</v>
      </c>
      <c r="Y19" s="94">
        <f t="shared" ref="Y19:Y24" si="1">(X19*V19)/1000</f>
        <v>7.2750000000000004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32</v>
      </c>
      <c r="T20" s="53">
        <v>0</v>
      </c>
      <c r="U20" s="70">
        <f>T20+S20</f>
        <v>32</v>
      </c>
      <c r="V20" s="57">
        <v>25</v>
      </c>
      <c r="W20" s="71">
        <f t="shared" si="0"/>
        <v>128.63999999999999</v>
      </c>
      <c r="X20" s="71">
        <v>299</v>
      </c>
      <c r="Y20" s="94">
        <f>(X20*V20)/1000</f>
        <v>7.4749999999999996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32</v>
      </c>
      <c r="T21" s="53">
        <v>0</v>
      </c>
      <c r="U21" s="70">
        <f>T21+S21</f>
        <v>32</v>
      </c>
      <c r="V21" s="57">
        <v>30</v>
      </c>
      <c r="W21" s="71">
        <f t="shared" si="0"/>
        <v>128.63999999999999</v>
      </c>
      <c r="X21" s="71">
        <v>222</v>
      </c>
      <c r="Y21" s="94">
        <f t="shared" si="1"/>
        <v>6.66</v>
      </c>
    </row>
    <row r="22" spans="2:28" ht="22.5" customHeight="1" x14ac:dyDescent="0.3">
      <c r="N22" s="106"/>
      <c r="O22" s="22"/>
      <c r="P22" s="80" t="s">
        <v>35</v>
      </c>
      <c r="Q22" s="81"/>
      <c r="R22" s="82"/>
      <c r="S22" s="53">
        <v>32</v>
      </c>
      <c r="T22" s="53">
        <v>0</v>
      </c>
      <c r="U22" s="70">
        <f>S22+T22</f>
        <v>32</v>
      </c>
      <c r="V22" s="57">
        <v>30</v>
      </c>
      <c r="W22" s="71">
        <f t="shared" si="0"/>
        <v>128.63999999999999</v>
      </c>
      <c r="X22" s="71">
        <v>235</v>
      </c>
      <c r="Y22" s="94">
        <f t="shared" si="1"/>
        <v>7.05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32</v>
      </c>
      <c r="T23" s="53">
        <v>0</v>
      </c>
      <c r="U23" s="70">
        <f>T23+S23</f>
        <v>32</v>
      </c>
      <c r="V23" s="57">
        <v>30</v>
      </c>
      <c r="W23" s="71">
        <f t="shared" si="0"/>
        <v>128.63999999999999</v>
      </c>
      <c r="X23" s="71">
        <v>235</v>
      </c>
      <c r="Y23" s="94">
        <f t="shared" si="1"/>
        <v>7.05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32</v>
      </c>
      <c r="T24" s="53">
        <v>0</v>
      </c>
      <c r="U24" s="70">
        <f>T24+S24</f>
        <v>32</v>
      </c>
      <c r="V24" s="57">
        <v>40</v>
      </c>
      <c r="W24" s="71">
        <f t="shared" si="0"/>
        <v>128.63999999999999</v>
      </c>
      <c r="X24" s="71">
        <v>190</v>
      </c>
      <c r="Y24" s="94">
        <f t="shared" si="1"/>
        <v>7.6</v>
      </c>
    </row>
    <row r="25" spans="2:28" ht="22.5" customHeight="1" x14ac:dyDescent="0.3">
      <c r="N25" s="90"/>
      <c r="O25" s="91"/>
      <c r="P25" s="108"/>
      <c r="Q25" s="108"/>
      <c r="S25" s="52"/>
      <c r="T25" s="52"/>
      <c r="U25" s="52"/>
      <c r="V25" s="92"/>
      <c r="W25" s="93"/>
      <c r="X25" s="145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tr">
        <f>Montag!U27</f>
        <v>C. Negro</v>
      </c>
      <c r="V27" s="87"/>
      <c r="W27" s="119">
        <f>Montag!W27</f>
        <v>45302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_x00fc_rMoni_x002b_Silvia xmlns="ed633a91-7cc2-4152-9a5c-ef3ade36a59b" xsi:nil="true"/>
    <y3k3 xmlns="ed633a91-7cc2-4152-9a5c-ef3ade36a59b" xsi:nil="true"/>
    <TaxCatchAll xmlns="66020265-18fb-4995-a252-ddaf1d27b1e7" xsi:nil="true"/>
    <lcf76f155ced4ddcb4097134ff3c332f xmlns="ed633a91-7cc2-4152-9a5c-ef3ade36a59b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7ABA2BD737F2E428E3C45BBDBD17593" ma:contentTypeVersion="19" ma:contentTypeDescription="Ein neues Dokument erstellen." ma:contentTypeScope="" ma:versionID="82c54c939d938bf7af4aa49ce4a190e6">
  <xsd:schema xmlns:xsd="http://www.w3.org/2001/XMLSchema" xmlns:xs="http://www.w3.org/2001/XMLSchema" xmlns:p="http://schemas.microsoft.com/office/2006/metadata/properties" xmlns:ns2="ed633a91-7cc2-4152-9a5c-ef3ade36a59b" xmlns:ns3="66020265-18fb-4995-a252-ddaf1d27b1e7" targetNamespace="http://schemas.microsoft.com/office/2006/metadata/properties" ma:root="true" ma:fieldsID="8a7b45073b152a22a76078cd31dd75ba" ns2:_="" ns3:_="">
    <xsd:import namespace="ed633a91-7cc2-4152-9a5c-ef3ade36a59b"/>
    <xsd:import namespace="66020265-18fb-4995-a252-ddaf1d27b1e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f_x00fc_rMoni_x002b_Silvia" minOccurs="0"/>
                <xsd:element ref="ns2:MediaServiceAutoKeyPoints" minOccurs="0"/>
                <xsd:element ref="ns2:MediaServiceKeyPoints" minOccurs="0"/>
                <xsd:element ref="ns2:y3k3" minOccurs="0"/>
                <xsd:element ref="ns3:TaxCatchAll" minOccurs="0"/>
                <xsd:element ref="ns2:lcf76f155ced4ddcb4097134ff3c332f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d633a91-7cc2-4152-9a5c-ef3ade36a5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description="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f_x00fc_rMoni_x002b_Silvia" ma:index="17" nillable="true" ma:displayName="für Moni + Silvia" ma:format="Dropdown" ma:internalName="f_x00fc_rMoni_x002b_Silvia">
      <xsd:simpleType>
        <xsd:restriction base="dms:Text">
          <xsd:maxLength value="255"/>
        </xsd:restrict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y3k3" ma:index="20" nillable="true" ma:displayName="Text" ma:internalName="y3k3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Bildmarkierungen" ma:readOnly="false" ma:fieldId="{5cf76f15-5ced-4ddc-b409-7134ff3c332f}" ma:taxonomyMulti="true" ma:sspId="951d396d-b892-4742-90a2-1badc229164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020265-18fb-4995-a252-ddaf1d27b1e7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c3d157dd-0f85-4689-96ff-655b808b0ed3}" ma:internalName="TaxCatchAll" ma:showField="CatchAllData" ma:web="66020265-18fb-4995-a252-ddaf1d27b1e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EE7A7D0-6060-48B3-BBD5-18CA6DD5153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C8FC99D-20D3-41EC-8750-2A84098E8ADE}">
  <ds:schemaRefs>
    <ds:schemaRef ds:uri="http://purl.org/dc/terms/"/>
    <ds:schemaRef ds:uri="http://schemas.microsoft.com/office/2006/metadata/properties"/>
    <ds:schemaRef ds:uri="http://schemas.microsoft.com/office/2006/documentManagement/types"/>
    <ds:schemaRef ds:uri="http://purl.org/dc/elements/1.1/"/>
    <ds:schemaRef ds:uri="ed633a91-7cc2-4152-9a5c-ef3ade36a59b"/>
    <ds:schemaRef ds:uri="http://schemas.microsoft.com/office/infopath/2007/PartnerControls"/>
    <ds:schemaRef ds:uri="66020265-18fb-4995-a252-ddaf1d27b1e7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642658C8-4CB2-4021-9EC4-6B51B167769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d633a91-7cc2-4152-9a5c-ef3ade36a59b"/>
    <ds:schemaRef ds:uri="66020265-18fb-4995-a252-ddaf1d27b1e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>
  <clbl:label id="{c5b3faf1-ffdb-462b-923e-b87ffc52233a}" enabled="0" method="" siteId="{c5b3faf1-ffdb-462b-923e-b87ffc52233a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6</vt:i4>
      </vt:variant>
    </vt:vector>
  </HeadingPairs>
  <TitlesOfParts>
    <vt:vector size="12" baseType="lpstr">
      <vt:lpstr>Montag</vt:lpstr>
      <vt:lpstr>Dienstag</vt:lpstr>
      <vt:lpstr>Mittwoch</vt:lpstr>
      <vt:lpstr>Donnerstag</vt:lpstr>
      <vt:lpstr>Freitag</vt:lpstr>
      <vt:lpstr>Samstag</vt:lpstr>
      <vt:lpstr>Dienstag!Druckbereich</vt:lpstr>
      <vt:lpstr>Donnerstag!Druckbereich</vt:lpstr>
      <vt:lpstr>Freitag!Druckbereich</vt:lpstr>
      <vt:lpstr>Mittwoch!Druckbereich</vt:lpstr>
      <vt:lpstr>Montag!Druckbereich</vt:lpstr>
      <vt:lpstr>Samstag!Druckbereich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Lehmer, Bettina</dc:creator>
  <cp:keywords/>
  <dc:description/>
  <cp:lastModifiedBy>Negro, Clemens</cp:lastModifiedBy>
  <cp:revision/>
  <dcterms:created xsi:type="dcterms:W3CDTF">2000-03-02T11:54:10Z</dcterms:created>
  <dcterms:modified xsi:type="dcterms:W3CDTF">2024-01-11T10:31:00Z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0x01010027ABA2BD737F2E428E3C45BBDBD17593</vt:lpwstr>
  </property>
  <property fmtid="{D5CDD505-2E9C-101B-9397-08002B2CF9AE}" pid="3" name="MediaServiceImageTags">
    <vt:lpwstr/>
  </property>
</Properties>
</file>